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ra-máquina" sheetId="1" state="visible" r:id="rId1"/>
    <sheet xmlns:r="http://schemas.openxmlformats.org/officeDocument/2006/relationships" name="Orçamen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pt/?utm_source=spreadsheet&amp;utm_medium=download&amp;utm_campaign=p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Custo hora-máquina — MakerCutt Factory</t>
        </is>
      </c>
    </row>
    <row r="2">
      <c r="A2" t="inlineStr">
        <is>
          <t>Preencha as células amarelas. As azuis são calculadas.</t>
        </is>
      </c>
    </row>
    <row r="4">
      <c r="A4" s="2" t="inlineStr">
        <is>
          <t>Valor da máquina (R$)</t>
        </is>
      </c>
      <c r="B4" s="3" t="n">
        <v>350000</v>
      </c>
    </row>
    <row r="5">
      <c r="A5" s="2" t="inlineStr">
        <is>
          <t>Vida útil (anos)</t>
        </is>
      </c>
      <c r="B5" s="4" t="n">
        <v>8</v>
      </c>
    </row>
    <row r="6">
      <c r="A6" s="2" t="inlineStr">
        <is>
          <t>Horas produtivas por mês (tempo de corte real)</t>
        </is>
      </c>
      <c r="B6" s="4" t="n">
        <v>120</v>
      </c>
    </row>
    <row r="7">
      <c r="A7" s="2" t="inlineStr">
        <is>
          <t>Potência consumida (kW)</t>
        </is>
      </c>
      <c r="B7" s="5" t="n">
        <v>18</v>
      </c>
    </row>
    <row r="8">
      <c r="A8" s="2" t="inlineStr">
        <is>
          <t>Tarifa de energia (R$/kWh)</t>
        </is>
      </c>
      <c r="B8" s="3" t="n">
        <v>0.95</v>
      </c>
    </row>
    <row r="9">
      <c r="A9" s="2" t="inlineStr">
        <is>
          <t>Gás e consumíveis (R$/h)</t>
        </is>
      </c>
      <c r="B9" s="3" t="n">
        <v>25</v>
      </c>
    </row>
    <row r="10">
      <c r="A10" s="2" t="inlineStr">
        <is>
          <t>Manutenção por ano (R$)</t>
        </is>
      </c>
      <c r="B10" s="3" t="n">
        <v>12000</v>
      </c>
    </row>
    <row r="11">
      <c r="A11" s="2" t="inlineStr">
        <is>
          <t>Operador por mês, com encargos (R$)</t>
        </is>
      </c>
      <c r="B11" s="3" t="n">
        <v>4500</v>
      </c>
    </row>
    <row r="12">
      <c r="A12" s="2" t="inlineStr">
        <is>
          <t>Aluguel e fixos rateados por mês (R$)</t>
        </is>
      </c>
      <c r="B12" s="3" t="n">
        <v>2500</v>
      </c>
    </row>
    <row r="13">
      <c r="A13" s="2" t="inlineStr">
        <is>
          <t>Margem sobre a hora (%)</t>
        </is>
      </c>
      <c r="B13" s="6" t="n">
        <v>0.4</v>
      </c>
    </row>
    <row r="15">
      <c r="A15" s="2" t="inlineStr">
        <is>
          <t>Depreciação por hora</t>
        </is>
      </c>
      <c r="B15" s="7">
        <f>B4/(B5*12*B6)</f>
        <v/>
      </c>
    </row>
    <row r="16">
      <c r="A16" s="2" t="inlineStr">
        <is>
          <t>Energia + consumíveis por hora</t>
        </is>
      </c>
      <c r="B16" s="7">
        <f>B7*B8+B9</f>
        <v/>
      </c>
    </row>
    <row r="17">
      <c r="A17" s="2" t="inlineStr">
        <is>
          <t>Manutenção, operador e fixos por hora</t>
        </is>
      </c>
      <c r="B17" s="7">
        <f>B10/(12*B6)+B11/B6+B12/B6</f>
        <v/>
      </c>
    </row>
    <row r="18">
      <c r="A18" s="8" t="inlineStr">
        <is>
          <t>CUSTO HORA-MÁQUINA</t>
        </is>
      </c>
      <c r="B18" s="9">
        <f>B15+B16+B17</f>
        <v/>
      </c>
    </row>
    <row r="19">
      <c r="A19" s="2" t="inlineStr">
        <is>
          <t>Custo por minuto</t>
        </is>
      </c>
      <c r="B19" s="7">
        <f>B18/60</f>
        <v/>
      </c>
    </row>
    <row r="20">
      <c r="A20" s="2" t="inlineStr">
        <is>
          <t>Hora de venda sugerida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Orçamento de corte — MakerCutt Factory</t>
        </is>
      </c>
    </row>
    <row r="2">
      <c r="A2" t="inlineStr">
        <is>
          <t>Hora-máquina (R$/h)</t>
        </is>
      </c>
      <c r="C2" s="10">
        <f>'Hora-máquina'!B18</f>
        <v/>
      </c>
      <c r="E2" t="inlineStr">
        <is>
          <t>Tempo de perfuração (s)</t>
        </is>
      </c>
      <c r="G2" s="11" t="n">
        <v>0.5</v>
      </c>
    </row>
    <row r="3">
      <c r="A3" t="inlineStr">
        <is>
          <t>Margem (%)</t>
        </is>
      </c>
      <c r="C3" s="12" t="n">
        <v>0.4</v>
      </c>
    </row>
    <row r="4">
      <c r="A4" t="inlineStr">
        <is>
          <t>Valor mínimo do pedido (R$)</t>
        </is>
      </c>
      <c r="C4" s="13" t="n">
        <v>50</v>
      </c>
    </row>
    <row r="5">
      <c r="A5" t="inlineStr">
        <is>
          <t>Espaçamento entre peças (mm)</t>
        </is>
      </c>
      <c r="C5" s="11" t="n">
        <v>5</v>
      </c>
    </row>
    <row r="7" ht="32" customHeight="1">
      <c r="A7" s="14" t="inlineStr">
        <is>
          <t>Peça</t>
        </is>
      </c>
      <c r="B7" s="14" t="inlineStr">
        <is>
          <t>Qtd</t>
        </is>
      </c>
      <c r="C7" s="14" t="inlineStr">
        <is>
          <t>Comprimento de corte (mm)</t>
        </is>
      </c>
      <c r="D7" s="14" t="inlineStr">
        <is>
          <t>Furos</t>
        </is>
      </c>
      <c r="E7" s="14" t="inlineStr">
        <is>
          <t>Velocidade (mm/min)</t>
        </is>
      </c>
      <c r="F7" s="14" t="inlineStr">
        <is>
          <t>Largura (mm)</t>
        </is>
      </c>
      <c r="G7" s="14" t="inlineStr">
        <is>
          <t>Altura (mm)</t>
        </is>
      </c>
      <c r="H7" s="14" t="inlineStr">
        <is>
          <t>Material (R$/m²)</t>
        </is>
      </c>
      <c r="I7" s="14" t="inlineStr">
        <is>
          <t>Tempo/peça (min)</t>
        </is>
      </c>
      <c r="J7" s="14" t="inlineStr">
        <is>
          <t>Máquina (R$)</t>
        </is>
      </c>
      <c r="K7" s="14" t="inlineStr">
        <is>
          <t>Material (R$)</t>
        </is>
      </c>
      <c r="L7" s="14" t="inlineStr">
        <is>
          <t>Serviços (R$)</t>
        </is>
      </c>
      <c r="M7" s="14" t="inlineStr">
        <is>
          <t>Custo (R$)</t>
        </is>
      </c>
      <c r="N7" s="14" t="inlineStr">
        <is>
          <t>Tempo total (min)</t>
        </is>
      </c>
    </row>
    <row r="8">
      <c r="A8" s="15" t="inlineStr">
        <is>
          <t>Exemplo: flange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Custo total</t>
        </is>
      </c>
      <c r="B24" s="19">
        <f>SUM(M8:M22)</f>
        <v/>
      </c>
    </row>
    <row r="25">
      <c r="A25" s="18" t="inlineStr">
        <is>
          <t>Preço com margem</t>
        </is>
      </c>
      <c r="B25" s="19">
        <f>B24*(1+C3)</f>
        <v/>
      </c>
    </row>
    <row r="26">
      <c r="A26" s="18" t="inlineStr">
        <is>
          <t>PREÇO DO PEDIDO (com mínimo)</t>
        </is>
      </c>
      <c r="B26" s="19">
        <f>MAX(B25,C4)</f>
        <v/>
      </c>
    </row>
    <row r="27">
      <c r="A27" s="18" t="inlineStr">
        <is>
          <t>Peças no pedido</t>
        </is>
      </c>
      <c r="B27" s="20">
        <f>SUM(B8:B22)</f>
        <v/>
      </c>
    </row>
    <row r="28">
      <c r="A28" s="18" t="inlineStr">
        <is>
          <t>Preço médio por peça</t>
        </is>
      </c>
      <c r="B28" s="19">
        <f>IF(B27&gt;0,B26/B27,0)</f>
        <v/>
      </c>
    </row>
    <row r="29">
      <c r="A29" s="18" t="inlineStr">
        <is>
          <t>Tempo total de máquina (min)</t>
        </is>
      </c>
      <c r="B29" s="21">
        <f>SUM(N8:N22)</f>
        <v/>
      </c>
    </row>
    <row r="31">
      <c r="A31" t="inlineStr">
        <is>
          <t>Quer isso automático? No MakerCutt Factory o comprimento de corte e os furos são lidos do DXF, o material vem do nesting e a proposta sai em PDF.</t>
        </is>
      </c>
    </row>
    <row r="32">
      <c r="A32" s="22" t="inlineStr">
        <is>
          <t>Teste grátis por 7 dias: https://makercuttfactory.com/pt/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2026-10-04T19:09:51Z</dcterms:created>
  <dcterms:modified xmlns:dcterms="http://purl.org/dc/terms/" xmlns:xsi="http://www.w3.org/2001/XMLSchema-instance" xsi:type="dcterms:W3CDTF">2026-10-04T19:09:51Z</dcterms:modified>
</cp:coreProperties>
</file>